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png" ContentType="image/png"/>
  <Default Extension="jpeg" ContentType="image/jpeg"/>
  <Default Extension="JPG" ContentType="image/.jp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10260"/>
  </bookViews>
  <sheets>
    <sheet name="Sheet1" sheetId="1" r:id="rId1"/>
  </sheets>
  <definedNames>
    <definedName name="_xlnm._FilterDatabase" localSheetId="0" hidden="1">Sheet1!$A$2:$G$26</definedName>
    <definedName name="_xlnm.Print_Area" localSheetId="0">Sheet1!$A$2:$G$26</definedName>
    <definedName name="_xlnm.Print_Titles" localSheetId="0">Sheet1!$2:$2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1026" name="ID_0A034333C0E64D5D8F30F988FA6D709E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2857500" y="583565"/>
          <a:ext cx="80962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</etc:cellImage>
  <etc:cellImage>
    <xdr:pic>
      <xdr:nvPicPr>
        <xdr:cNvPr id="1027" name="ID_1DE32E042E5A48EF937E6C71CF9396DF" descr="591d57ed0cf37b69fe94b85081528d0"/>
        <xdr:cNvPicPr>
          <a:picLocks noChangeAspect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2657475" y="1440815"/>
          <a:ext cx="1171575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</etc:cellImage>
  <etc:cellImage>
    <xdr:pic>
      <xdr:nvPicPr>
        <xdr:cNvPr id="4" name="ID_AF9C5BA576864B7A86D1746B383C87A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733675" y="2298065"/>
          <a:ext cx="876300" cy="88519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54" name="ID_2A437309B12046CCBED3F4DD7BED226A" descr="fde3276def91ca0cdf5ad88d4bb7485"/>
        <xdr:cNvPicPr>
          <a:picLocks noChangeAspect="1"/>
        </xdr:cNvPicPr>
      </xdr:nvPicPr>
      <xdr:blipFill>
        <a:blip r:embed="rId4" cstate="print"/>
        <a:srcRect/>
        <a:stretch>
          <a:fillRect/>
        </a:stretch>
      </xdr:blipFill>
      <xdr:spPr>
        <a:xfrm>
          <a:off x="2705100" y="4088130"/>
          <a:ext cx="1095375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</etc:cellImage>
  <etc:cellImage>
    <xdr:pic>
      <xdr:nvPicPr>
        <xdr:cNvPr id="43" name="ID_BCEEE4D38BA14039B07A25B2297EC90D" descr="fde3276def91ca0cdf5ad88d4bb7485"/>
        <xdr:cNvPicPr>
          <a:picLocks noChangeAspect="1"/>
        </xdr:cNvPicPr>
      </xdr:nvPicPr>
      <xdr:blipFill>
        <a:blip r:embed="rId4" cstate="print"/>
        <a:srcRect/>
        <a:stretch>
          <a:fillRect/>
        </a:stretch>
      </xdr:blipFill>
      <xdr:spPr>
        <a:xfrm>
          <a:off x="2886075" y="6257925"/>
          <a:ext cx="1095375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</etc:cellImage>
  <etc:cellImage>
    <xdr:pic>
      <xdr:nvPicPr>
        <xdr:cNvPr id="1028" name="ID_6C8A2A64C09F4C7588C24BA3B4CB4731"/>
        <xdr:cNvPicPr>
          <a:picLocks noChangeAspect="1" noChangeArrowheads="1"/>
        </xdr:cNvPicPr>
      </xdr:nvPicPr>
      <xdr:blipFill>
        <a:blip r:embed="rId5" cstate="print"/>
        <a:srcRect/>
        <a:stretch>
          <a:fillRect/>
        </a:stretch>
      </xdr:blipFill>
      <xdr:spPr>
        <a:xfrm>
          <a:off x="2819400" y="7945755"/>
          <a:ext cx="828675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</etc:cellImage>
  <etc:cellImage>
    <xdr:pic>
      <xdr:nvPicPr>
        <xdr:cNvPr id="1029" name="ID_35824B88A2794CCAB8B6605A46EE4999"/>
        <xdr:cNvPicPr>
          <a:picLocks noChangeAspect="1"/>
        </xdr:cNvPicPr>
      </xdr:nvPicPr>
      <xdr:blipFill>
        <a:blip r:embed="rId6"/>
        <a:srcRect/>
        <a:stretch>
          <a:fillRect/>
        </a:stretch>
      </xdr:blipFill>
      <xdr:spPr>
        <a:xfrm>
          <a:off x="2809875" y="9888855"/>
          <a:ext cx="97155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</etc:cellImage>
  <etc:cellImage>
    <xdr:pic>
      <xdr:nvPicPr>
        <xdr:cNvPr id="44" name="ID_B4169118CE284AE3BB418C8DDC5C91EF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2628900" y="11489055"/>
          <a:ext cx="1511300" cy="134429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32" name="ID_00B99E56755A45C29699515C2BA1659A"/>
        <xdr:cNvPicPr>
          <a:picLocks noChangeAspect="1"/>
        </xdr:cNvPicPr>
      </xdr:nvPicPr>
      <xdr:blipFill>
        <a:blip r:embed="rId8"/>
        <a:srcRect/>
        <a:stretch>
          <a:fillRect/>
        </a:stretch>
      </xdr:blipFill>
      <xdr:spPr>
        <a:xfrm>
          <a:off x="2724150" y="12680950"/>
          <a:ext cx="10191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</etc:cellImage>
  <etc:cellImage>
    <xdr:pic>
      <xdr:nvPicPr>
        <xdr:cNvPr id="1033" name="ID_DF641693EAD34AA68DDB5B0177FD3D5B"/>
        <xdr:cNvPicPr>
          <a:picLocks noChangeAspect="1"/>
        </xdr:cNvPicPr>
      </xdr:nvPicPr>
      <xdr:blipFill>
        <a:blip r:embed="rId9"/>
        <a:srcRect/>
        <a:stretch>
          <a:fillRect/>
        </a:stretch>
      </xdr:blipFill>
      <xdr:spPr>
        <a:xfrm>
          <a:off x="2743200" y="13681075"/>
          <a:ext cx="7810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</etc:cellImage>
  <etc:cellImage>
    <xdr:pic>
      <xdr:nvPicPr>
        <xdr:cNvPr id="1034" name="ID_758F48B9144D49E98286845BA0F768B6"/>
        <xdr:cNvPicPr>
          <a:picLocks noChangeAspect="1"/>
        </xdr:cNvPicPr>
      </xdr:nvPicPr>
      <xdr:blipFill>
        <a:blip r:embed="rId10"/>
        <a:srcRect/>
        <a:stretch>
          <a:fillRect/>
        </a:stretch>
      </xdr:blipFill>
      <xdr:spPr>
        <a:xfrm>
          <a:off x="2847975" y="14490700"/>
          <a:ext cx="95250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</etc:cellImage>
  <etc:cellImage>
    <xdr:pic>
      <xdr:nvPicPr>
        <xdr:cNvPr id="1035" name="ID_E67A7147E2F04A2B864B7DE2F4E99AA3" descr="88a2951c0b2ce19e83b0d1eb924bfb4"/>
        <xdr:cNvPicPr>
          <a:picLocks noChangeAspect="1"/>
        </xdr:cNvPicPr>
      </xdr:nvPicPr>
      <xdr:blipFill>
        <a:blip r:embed="rId11"/>
        <a:srcRect/>
        <a:stretch>
          <a:fillRect/>
        </a:stretch>
      </xdr:blipFill>
      <xdr:spPr>
        <a:xfrm>
          <a:off x="2771775" y="15376525"/>
          <a:ext cx="904875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</etc:cellImage>
  <etc:cellImage>
    <xdr:pic>
      <xdr:nvPicPr>
        <xdr:cNvPr id="1038" name="ID_02904C012D5848C4ACF0D561F9AD4EDC"/>
        <xdr:cNvPicPr>
          <a:picLocks noChangeAspect="1"/>
        </xdr:cNvPicPr>
      </xdr:nvPicPr>
      <xdr:blipFill>
        <a:blip r:embed="rId12"/>
        <a:srcRect/>
        <a:stretch>
          <a:fillRect/>
        </a:stretch>
      </xdr:blipFill>
      <xdr:spPr>
        <a:xfrm>
          <a:off x="2790825" y="17633950"/>
          <a:ext cx="9429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</etc:cellImage>
  <etc:cellImage>
    <xdr:pic>
      <xdr:nvPicPr>
        <xdr:cNvPr id="1040" name="ID_26A4D0882FD9493AB2E1CC228FF18EB0"/>
        <xdr:cNvPicPr>
          <a:picLocks noChangeAspect="1"/>
        </xdr:cNvPicPr>
      </xdr:nvPicPr>
      <xdr:blipFill>
        <a:blip r:embed="rId13" cstate="print"/>
        <a:srcRect/>
        <a:stretch>
          <a:fillRect/>
        </a:stretch>
      </xdr:blipFill>
      <xdr:spPr>
        <a:xfrm>
          <a:off x="2819400" y="18874740"/>
          <a:ext cx="82867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</etc:cellImage>
  <etc:cellImage>
    <xdr:pic>
      <xdr:nvPicPr>
        <xdr:cNvPr id="1044" name="ID_327146B5733D48F79E6C8149E93A55F4"/>
        <xdr:cNvPicPr>
          <a:picLocks noChangeAspect="1"/>
        </xdr:cNvPicPr>
      </xdr:nvPicPr>
      <xdr:blipFill>
        <a:blip r:embed="rId14"/>
        <a:srcRect/>
        <a:stretch>
          <a:fillRect/>
        </a:stretch>
      </xdr:blipFill>
      <xdr:spPr>
        <a:xfrm>
          <a:off x="2867025" y="20210780"/>
          <a:ext cx="8001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</etc:cellImage>
  <etc:cellImage>
    <xdr:pic>
      <xdr:nvPicPr>
        <xdr:cNvPr id="1049" name="ID_E94A3EF5CC8F44B99597629684E85674"/>
        <xdr:cNvPicPr>
          <a:picLocks noChangeAspect="1"/>
        </xdr:cNvPicPr>
      </xdr:nvPicPr>
      <xdr:blipFill>
        <a:blip r:embed="rId15"/>
        <a:srcRect/>
        <a:stretch>
          <a:fillRect/>
        </a:stretch>
      </xdr:blipFill>
      <xdr:spPr>
        <a:xfrm>
          <a:off x="2752725" y="21132165"/>
          <a:ext cx="94297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</etc:cellImage>
  <etc:cellImage>
    <xdr:pic>
      <xdr:nvPicPr>
        <xdr:cNvPr id="1050" name="ID_EC4A7EC3E0B2417895FEEAFE8C43C7C2"/>
        <xdr:cNvPicPr>
          <a:picLocks noChangeAspect="1"/>
        </xdr:cNvPicPr>
      </xdr:nvPicPr>
      <xdr:blipFill>
        <a:blip r:embed="rId16"/>
        <a:srcRect/>
        <a:stretch>
          <a:fillRect/>
        </a:stretch>
      </xdr:blipFill>
      <xdr:spPr>
        <a:xfrm>
          <a:off x="2733675" y="22456140"/>
          <a:ext cx="101917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</etc:cellImage>
  <etc:cellImage>
    <xdr:pic>
      <xdr:nvPicPr>
        <xdr:cNvPr id="36" name="ID_DE73921110834439A2A650FBDAF0F76C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2571750" y="22892385"/>
          <a:ext cx="1670050" cy="114554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52" name="ID_1F45CB3CCF814D2A839B78E97AEC5B1F"/>
        <xdr:cNvPicPr>
          <a:picLocks noChangeAspect="1"/>
        </xdr:cNvPicPr>
      </xdr:nvPicPr>
      <xdr:blipFill>
        <a:blip r:embed="rId18"/>
        <a:srcRect/>
        <a:stretch>
          <a:fillRect/>
        </a:stretch>
      </xdr:blipFill>
      <xdr:spPr>
        <a:xfrm>
          <a:off x="2743200" y="23893780"/>
          <a:ext cx="7810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</etc:cellImage>
  <etc:cellImage>
    <xdr:pic>
      <xdr:nvPicPr>
        <xdr:cNvPr id="1051" name="ID_491E62C168E94BF7A62A6AF24D4D886F"/>
        <xdr:cNvPicPr>
          <a:picLocks noChangeAspect="1"/>
        </xdr:cNvPicPr>
      </xdr:nvPicPr>
      <xdr:blipFill>
        <a:blip r:embed="rId19"/>
        <a:srcRect/>
        <a:stretch>
          <a:fillRect/>
        </a:stretch>
      </xdr:blipFill>
      <xdr:spPr>
        <a:xfrm>
          <a:off x="2752725" y="24655780"/>
          <a:ext cx="79057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</etc:cellImage>
  <etc:cellImage>
    <xdr:pic>
      <xdr:nvPicPr>
        <xdr:cNvPr id="1053" name="ID_6AAB5070B7E8418D977075992A05D4C5"/>
        <xdr:cNvPicPr>
          <a:picLocks noChangeAspect="1"/>
        </xdr:cNvPicPr>
      </xdr:nvPicPr>
      <xdr:blipFill>
        <a:blip r:embed="rId20"/>
        <a:srcRect/>
        <a:stretch>
          <a:fillRect/>
        </a:stretch>
      </xdr:blipFill>
      <xdr:spPr>
        <a:xfrm>
          <a:off x="2686050" y="25493980"/>
          <a:ext cx="838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</etc:cellImage>
  <etc:cellImage>
    <xdr:pic>
      <xdr:nvPicPr>
        <xdr:cNvPr id="1048" name="ID_C614863F36AB4BFBA155C53A84AB34CF" descr="9917418250fb87540d0a154504ea101"/>
        <xdr:cNvPicPr>
          <a:picLocks noChangeAspect="1"/>
        </xdr:cNvPicPr>
      </xdr:nvPicPr>
      <xdr:blipFill>
        <a:blip r:embed="rId21"/>
        <a:srcRect/>
        <a:stretch>
          <a:fillRect/>
        </a:stretch>
      </xdr:blipFill>
      <xdr:spPr>
        <a:xfrm>
          <a:off x="2781300" y="26227405"/>
          <a:ext cx="100012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</etc:cellImage>
  <etc:cellImage>
    <xdr:pic>
      <xdr:nvPicPr>
        <xdr:cNvPr id="27" name="ID_D33BADFA5F71419BA307BE267068F331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2867025" y="27084020"/>
          <a:ext cx="787400" cy="92519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0" name="ID_7011053539D043A7AC8CA700192CDEDB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2752725" y="30470475"/>
          <a:ext cx="1043940" cy="73914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1" name="ID_6C1B8CD9666E470BB907932F410E3F46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2837815" y="31521400"/>
          <a:ext cx="913130" cy="87884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2" name="ID_033C1CA145BC4B5EB52A1B22E4EF0F53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2743200" y="32759650"/>
          <a:ext cx="1012190" cy="7048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" name="ID_8546F660C10E4463AE47A6A4C3645DD4" descr="e15f13c76267f9d25490de2705459c5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2876550" y="34007425"/>
          <a:ext cx="1204595" cy="864235"/>
        </a:xfrm>
        <a:prstGeom prst="rect">
          <a:avLst/>
        </a:prstGeom>
      </xdr:spPr>
    </xdr:pic>
  </etc:cellImage>
  <etc:cellImage>
    <xdr:pic>
      <xdr:nvPicPr>
        <xdr:cNvPr id="46" name="ID_5034D6221E7C428598B8086A7DAD1B83" descr="8cfc30c0c1dbf22ce6d33670cbda291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2647950" y="34731325"/>
          <a:ext cx="1266825" cy="742950"/>
        </a:xfrm>
        <a:prstGeom prst="rect">
          <a:avLst/>
        </a:prstGeom>
      </xdr:spPr>
    </xdr:pic>
  </etc:cellImage>
  <etc:cellImage>
    <xdr:pic>
      <xdr:nvPicPr>
        <xdr:cNvPr id="47" name="ID_5CB6681B53F74CECA6E5916281077BB4" descr="15f71c38f7d34e502366594cb556962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2781300" y="35607625"/>
          <a:ext cx="1266825" cy="723900"/>
        </a:xfrm>
        <a:prstGeom prst="rect">
          <a:avLst/>
        </a:prstGeom>
      </xdr:spPr>
    </xdr:pic>
  </etc:cellImage>
  <etc:cellImage>
    <xdr:pic>
      <xdr:nvPicPr>
        <xdr:cNvPr id="48" name="ID_13AD8B97D8A84F7AAD9D7B95129CBFDC" descr="c1f65b3fbc8fc82e6733d44390b290e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2838450" y="36436300"/>
          <a:ext cx="1123950" cy="733425"/>
        </a:xfrm>
        <a:prstGeom prst="rect">
          <a:avLst/>
        </a:prstGeom>
      </xdr:spPr>
    </xdr:pic>
  </etc:cellImage>
  <etc:cellImage>
    <xdr:pic>
      <xdr:nvPicPr>
        <xdr:cNvPr id="3" name="ID_535A57025E8842CEA3D4345917BC1862" descr="JC-E120A"/>
        <xdr:cNvPicPr/>
      </xdr:nvPicPr>
      <xdr:blipFill>
        <a:blip r:embed="rId30"/>
        <a:srcRect/>
        <a:stretch>
          <a:fillRect/>
        </a:stretch>
      </xdr:blipFill>
      <xdr:spPr>
        <a:xfrm>
          <a:off x="2638425" y="38217475"/>
          <a:ext cx="1383665" cy="9277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</etc:cellImage>
  <etc:cellImage>
    <xdr:pic>
      <xdr:nvPicPr>
        <xdr:cNvPr id="6" name="ID_DB93E14C06F349789926B75503376AD7" descr="2999c3346a23b8809258a664ce54cc3"/>
        <xdr:cNvPicPr/>
      </xdr:nvPicPr>
      <xdr:blipFill>
        <a:blip r:embed="rId31"/>
        <a:srcRect/>
        <a:stretch>
          <a:fillRect/>
        </a:stretch>
      </xdr:blipFill>
      <xdr:spPr>
        <a:xfrm>
          <a:off x="2714625" y="41252775"/>
          <a:ext cx="1384300" cy="1041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</etc:cellImage>
  <etc:cellImage>
    <xdr:pic>
      <xdr:nvPicPr>
        <xdr:cNvPr id="37" name="ID_FED94D07836F41A9B2DF01508F805B05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2019300" y="27531060"/>
          <a:ext cx="946785" cy="84518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8" name="ID_89E0BB70E3534236A87D0B8414D1F09E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2188845" y="28319095"/>
          <a:ext cx="791845" cy="916305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<sst xmlns="http://schemas.openxmlformats.org/spreadsheetml/2006/main" count="120" uniqueCount="112">
  <si>
    <t>2023市级卫生应急队伍运维装备参数要求</t>
  </si>
  <si>
    <t>种类</t>
  </si>
  <si>
    <t>序号</t>
  </si>
  <si>
    <t>名称</t>
  </si>
  <si>
    <t>图片</t>
  </si>
  <si>
    <t>参数要求</t>
  </si>
  <si>
    <t>规格型号</t>
  </si>
  <si>
    <t>数量</t>
  </si>
  <si>
    <t>单价</t>
  </si>
  <si>
    <t>营地设施</t>
  </si>
  <si>
    <t>月球灯</t>
  </si>
  <si>
    <t>功率：1*1000w全卤灯。电压：220v~。发电机组：2000w。灯头总光通量90000Lm。防护等级：IP66。升降高度：4.5m。抗风等级≥8级。</t>
  </si>
  <si>
    <t>220V/发电机组2000W</t>
  </si>
  <si>
    <t>折叠桌椅</t>
  </si>
  <si>
    <t>铝合金折叠桌椅套装，一张桌子，4张凳子。
折叠桌：108*68*68cm
折叠凳：27*27*38cm</t>
  </si>
  <si>
    <t>108*68*68cm/27*27*38cm</t>
  </si>
  <si>
    <t>露营靠椅</t>
  </si>
  <si>
    <t>材质：铁质折叠椅。展开尺寸：54*51.5*60cm。收纳尺寸：57*54*8.5cm,静压承重：&lt;200斤</t>
  </si>
  <si>
    <t>54*51.5*60cm</t>
  </si>
  <si>
    <t>单帐篷</t>
  </si>
  <si>
    <t>充气帐篷质量标准：1.双层账结构，防水、保暖、防风、防寒，免搭建速开。2.外蓬：防水牛津布材质，遮光布料；3.内帐：里子布；4、充气柱：PVC防水阻燃夹网布；5.地布材质：耐磨刀刮布，加魔术贴方便拆卸；6.工艺：高温热合/双针缝纫；7.充气阀：快速充气口，自动减压；8.透气防护门窗：纱布设计防蚊虫困扰，外层防护布，防风抗雨；9.贮存时间常温干燥条件下储存寿命≥5年，正常展收作业循环次数≥50次。10.充气时间：5~8min；适应温度：-30~70℃；11.抗水等级：≥20cm；抗风等级：≤8级；12.重量：≤200Kg；颜色白色，尺寸5*6M，外披:600D牛津布，气柱:0.6白色pvc。</t>
  </si>
  <si>
    <t>30㎡</t>
  </si>
  <si>
    <t>充气帐篷</t>
  </si>
  <si>
    <t>1、尺寸要求：
1.1、外部尺寸≥10×5×3.1m，外部肩高≥2.1m，投影面积≥50㎡；
1.2、内部尺寸：≥9.54×4.54×2.87m，内部面积≥43㎡；
1.3、前后门尺寸：1.5×1.9m（2扇）；窗户尺寸：0.75×0.6m（8扇）；
2、材质要求：
2.1、气柱：灰色0.7mm PVC双面涂层夹网布；2.2、外披：PVC涂层牛津布；2.3、内衬：260T白色涤塔夫；2.4、地布：灰色0.4mm PVC双面涂层夹网布；
3、气柱安装阀门：两组（2个充排气阀，1个安全阀）；4、充气时间：5~8min；适应温度：-30~70℃；5、工作压力：18~22Kpa；6、抗水等级：≥20cm；抗风等级：≤8级；7、重量≤200Kg；8、包装：PVC包+提手；9、配置：电动充排气泵1台；手锤：4磅手锤1把；地钉：14mm螺纹钢，10根；拉绳：φ8mm×4m，10根；胶罐：1个；补片：φ8cm，20片。</t>
  </si>
  <si>
    <t>50㎡</t>
  </si>
  <si>
    <t>单兵净水器</t>
  </si>
  <si>
    <t xml:space="preserve">过滤方式：滤芯过滤；尺寸：13.8*5.7*2.8cm；材料：ABS塑料、陶瓷、纳米金属簇净水材料；重量≤0.25kg（含包装）
</t>
  </si>
  <si>
    <t>13.8*5.7*2.8cm</t>
  </si>
  <si>
    <t>行军床</t>
  </si>
  <si>
    <t xml:space="preserve"> 材质：Q215钢管；尺寸200cm*80cm*43cm （尺寸偏差+5mm）（包含床褥被套）  </t>
  </si>
  <si>
    <t>尺寸200cm*80cm*43cm</t>
  </si>
  <si>
    <t>户外快充电源</t>
  </si>
  <si>
    <t>电池容量：1036Wh；额定容量：288000mAh；持续输出功率：1000W4；AC输出电压：220V/50Hz5；充电时间：约4.5小时（DC+PC同时充电）；车充/DC输出：12V/10A MAX7；USB输出：5V/2.4A；Type-C输出：5V/3A、9V/3A、12V/3A、20V/5A；重量：约11.5kg；工作温度：-10度--40度；尺寸：245*330*265mm</t>
  </si>
  <si>
    <t>288000mAh</t>
  </si>
  <si>
    <t>单人厕所帐篷</t>
  </si>
  <si>
    <t>颜色分类：黑色涂银（单人两窗）；规格：150*150*190cm 
免搭建速开外帐防水指数：1000mm(含)-1500mm(不含)</t>
  </si>
  <si>
    <t xml:space="preserve">150*150*190cm </t>
  </si>
  <si>
    <t>发电机</t>
  </si>
  <si>
    <t>额定功率：7.5/8.0kVA；额定电流：32.6/14.4A；额定转速：3000r/min；额定频率：50HZ；相数：单相/三相；最高海拔高度：≤1500m；额定电压：230V/400V；功率因数：1.0/0.8；外形尺寸：694*528*622mm。</t>
  </si>
  <si>
    <t>8KW</t>
  </si>
  <si>
    <t>电缆</t>
  </si>
  <si>
    <t>规格：盘直径27cm、盘高40cm、盘厚：15cm；功能：带接线端子、过热保护；功率：1300W-3600W；可绕2.5mm²电缆30米。（含30米2.5mm²电三芯电缆）</t>
  </si>
  <si>
    <t>30米</t>
  </si>
  <si>
    <t>储水罐</t>
  </si>
  <si>
    <t>1立方储水罐带防尘盖+地垫</t>
  </si>
  <si>
    <t>1立方</t>
  </si>
  <si>
    <t>多功能折叠锹</t>
  </si>
  <si>
    <t>材质：铲头不锈钢，柄钢铝合金；柄长1.07米，铲头18*13cm；
带铲，锯，锄，棍，刀，叉，开瓶器，打火石，哨，一字改锥，十字改锥，大中小三种螺丝套，破窗尾锥，割绳器</t>
  </si>
  <si>
    <t>1.07m</t>
  </si>
  <si>
    <t>接线板</t>
  </si>
  <si>
    <t>材质：ABS+PC+铜，线长：3米，插孔数：6个；最大电流：10A；最大功率：2500W</t>
  </si>
  <si>
    <t>3m</t>
  </si>
  <si>
    <t xml:space="preserve">线长：9.8米；插孔数：2个；功能：防溅水、防小雨；最大电流：10A；最大功率：2500W
</t>
  </si>
  <si>
    <t>9.8m</t>
  </si>
  <si>
    <t>救生绳</t>
  </si>
  <si>
    <t>规格：长度10m，直径8mm，质量0.5kg；
抗接强度：＞14000N；工作温度：≤204℃。
材质：高强纤维编织+2个挂钩；
各项指标参数符合:GB/TB834-2006标准要求</t>
  </si>
  <si>
    <t>10m</t>
  </si>
  <si>
    <t>通讯类</t>
  </si>
  <si>
    <t>对讲机</t>
  </si>
  <si>
    <t>频率范围：136-174Mhz/220-260Mhz/400-480Mhz/450-520Mhz；5W功率输出；16个存储信道，具备跳频功能、ANI识别码及DTMF编解码功能软件加密功能</t>
  </si>
  <si>
    <t>常规</t>
  </si>
  <si>
    <t>头盔</t>
  </si>
  <si>
    <t>1、冲击吸收性能：将头盔置于50℃的温度中保持4小时，头模所受冲击力值≦2800N；将头盔置于零下28℃的温度环境中保持4小时，头模所受冲击力值≦2950N；将头盔置于水槽中浸泡4小时，头模所受冲击力值≦2650N；2、侧向刚性：帽壳的最大变形值≦25mm，卸载后变形值≦10mm；
3、头盔的外壳材质：ABS，头盔顶部需有散热透气孔，头盔表面贴醒目的反光标志，具备防尖锐物品冲击；4、头盔侧面配灯架。</t>
  </si>
  <si>
    <t>便携电筒</t>
  </si>
  <si>
    <t>材质：铝合金；光源：CREE XPG 白光LED；光源寿命：10万小时；工作时间：弱光5-6小时；中光3-4小时；强光2-3小时；防水性能：IPX6级防水,防雨水；尺寸：Φ45×总长15cm；电池:AA*3和18650*1两种</t>
  </si>
  <si>
    <t>15cm</t>
  </si>
  <si>
    <t>商用电饭锅</t>
  </si>
  <si>
    <t>功能：寿司饭 快速饭 热饭 煮粥 稀饭 糙米饭 蒸煮 煮饭 杂粮；
内胆材质：铝合金；容量：13L；形状：圆形；
电压：220V；能效等级：三级
附加功能：保温 快煮；控制方式：机械式；加热方式：底盘加热</t>
  </si>
  <si>
    <t>13L</t>
  </si>
  <si>
    <t>电磁炉</t>
  </si>
  <si>
    <t>电磁炉面板类型：汉森高强面板；颜色：银色或黑色，带防水；电压：220V，电磁加热；功率：2200W。</t>
  </si>
  <si>
    <t>功率：2200W</t>
  </si>
  <si>
    <t>电水壶</t>
  </si>
  <si>
    <t>材质：不锈钢+ABS工程塑料；加热方式：底盘加热；壶体层数：双层。功率：1800W。容量：1.5L。</t>
  </si>
  <si>
    <t>1.5L</t>
  </si>
  <si>
    <t>电炒锅</t>
  </si>
  <si>
    <t>功率：1800W，材质：304不锈钢，容量：4L。</t>
  </si>
  <si>
    <t>4L</t>
  </si>
  <si>
    <t>油桶</t>
  </si>
  <si>
    <t>20-30L</t>
  </si>
  <si>
    <t>警戒桩（带警戒带）</t>
  </si>
  <si>
    <t>不锈钢材质，高90，带:5m</t>
  </si>
  <si>
    <t>5m</t>
  </si>
  <si>
    <t>菜刀</t>
  </si>
  <si>
    <t>主体钢材:马氏体不锈钢，包含斩切刀、切片刀、水果刀、厨房剪刀。</t>
  </si>
  <si>
    <t>不锈钢</t>
  </si>
  <si>
    <t>菜板</t>
  </si>
  <si>
    <t>楠竹菜板，规格:360*240*18mm</t>
  </si>
  <si>
    <t>360*240*18mm</t>
  </si>
  <si>
    <t>洗菜盆</t>
  </si>
  <si>
    <t>双层沥水洗菜盆，环保PP材质。规格：32*29*12.5cm</t>
  </si>
  <si>
    <t>32*29*12.5cm</t>
  </si>
  <si>
    <t>304不锈钢面盆40</t>
  </si>
  <si>
    <t>304不锈钢</t>
  </si>
  <si>
    <t>外径40cm，高度15cm</t>
  </si>
  <si>
    <t>304五格不锈钢餐盘</t>
  </si>
  <si>
    <t>柴油气化炉</t>
  </si>
  <si>
    <t>适用燃料：柴油；
炉头结构：单头；柴油容量：5升</t>
  </si>
  <si>
    <t>5升</t>
  </si>
  <si>
    <t>锅三件套</t>
  </si>
  <si>
    <t>材质：优质铝合金</t>
  </si>
  <si>
    <t>优质铝合金</t>
  </si>
  <si>
    <t>锅铲七件套</t>
  </si>
  <si>
    <t>材质：304不锈钢</t>
  </si>
  <si>
    <t>高压锅</t>
  </si>
  <si>
    <t>材质：加厚304不锈钢</t>
  </si>
  <si>
    <t>加厚304不锈钢</t>
  </si>
  <si>
    <t>教具</t>
  </si>
  <si>
    <t>心肺复苏模特</t>
  </si>
  <si>
    <t>1.模型：成年男性半身模拟人，皮肤：新型高分子材料，柔软富有弹性，触感真实，模拟人形态逼真，体表标志明显，可触摸到胸骨、剑突。
2.可模拟正常人体骨骼结构，吹气时胸廓起伏明显，按压手感真实。
3.可进行清理口腔异物练习。
4.可仰头举颌等手法对模拟人进行气道开放。
5.可进行胸外按压操作，可监测按压位置、按压过浅、按压过深、按压中断、回弹不到位、按压放松比、按压频率。可进行设备连接设置、按压深度设置、界面功能设置、判断设置等。
6.可进行人工通气。
7.模拟人在抢救前或抢救不成功时无颈动脉搏动，当抢救成功后模拟人有颈动脉搏动及自主呼吸。 
8.内置教学模块：需有心肺复苏基本知识、操作要领内容：作用机理、血液循环、心泵机制、胸泵机制、系统以动画视频生动、形象的进行讲解和演示。
10.内置训练和考核的模块：教师可以对学生的操作进行评分，包括环境评估、自我防护、意识判断、请求帮助、复苏体位、清理口腔、恢复体位、心理陪护。
11.内置训练和考核的模块：教师可以在操作过程中随时控制模拟人状态，满足教师更丰富的训练场景。
12.内置训练和考核的模块：可模拟每次按压模拟人时对心电图的影响，模拟人救活后，心电图变为自主心跳。
▲13.需提供（按压150万次）具有质量认证相关机构出具的检测报告扫描件并加盖供应商公章。
▲14.需提供（胸廓性能及持久性能）具有质量认证相关机构出具的检测报告扫描件并加盖供应商公章。</t>
  </si>
  <si>
    <t>电子气管插管模特</t>
  </si>
  <si>
    <t>1. 模型：仿真模拟成年男性上半身，仰卧位，嘴可张开，可使用仰头抬颌等手法进行气道开放；
2. 五官比例协调，口腔内牙齿、舌、会厌、声门各部分解剖结构准确；
3. 插管前，可识别面罩给氧，并随球囊加压表现胸廓起伏；
4. 检测喉镜操作时，以牙齿为支点，有牙齿受力报警功能；
5. 需正常成年男性气管插管深度约22-24cm，正确插管后，通气时模拟人可自主表现胸廓起伏；
6. 能够检测插管是否误入食道，如气管插管误入食道，食道错误指示灯亮；
7. 能够检测插管深度是否正确，如气管插插入过深，过深指示灯亮，此时如果球囊通气，模拟人会表现单侧胸廓起伏。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</si>
</sst>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8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color indexed="10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4" applyNumberFormat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5" borderId="16" applyNumberFormat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0" fillId="0" borderId="5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12.png"/><Relationship Id="rId8" Type="http://schemas.openxmlformats.org/officeDocument/2006/relationships/image" Target="media/image11.png"/><Relationship Id="rId7" Type="http://schemas.openxmlformats.org/officeDocument/2006/relationships/image" Target="media/image10.png"/><Relationship Id="rId6" Type="http://schemas.openxmlformats.org/officeDocument/2006/relationships/image" Target="media/image9.png"/><Relationship Id="rId5" Type="http://schemas.openxmlformats.org/officeDocument/2006/relationships/image" Target="media/image8.png"/><Relationship Id="rId4" Type="http://schemas.openxmlformats.org/officeDocument/2006/relationships/image" Target="media/image7.png"/><Relationship Id="rId33" Type="http://schemas.openxmlformats.org/officeDocument/2006/relationships/image" Target="media/image36.png"/><Relationship Id="rId32" Type="http://schemas.openxmlformats.org/officeDocument/2006/relationships/image" Target="media/image35.png"/><Relationship Id="rId31" Type="http://schemas.openxmlformats.org/officeDocument/2006/relationships/image" Target="media/image34.jpeg"/><Relationship Id="rId30" Type="http://schemas.openxmlformats.org/officeDocument/2006/relationships/image" Target="media/image33.jpeg"/><Relationship Id="rId3" Type="http://schemas.openxmlformats.org/officeDocument/2006/relationships/image" Target="media/image6.png"/><Relationship Id="rId29" Type="http://schemas.openxmlformats.org/officeDocument/2006/relationships/image" Target="media/image32.jpeg"/><Relationship Id="rId28" Type="http://schemas.openxmlformats.org/officeDocument/2006/relationships/image" Target="media/image31.jpeg"/><Relationship Id="rId27" Type="http://schemas.openxmlformats.org/officeDocument/2006/relationships/image" Target="media/image30.jpeg"/><Relationship Id="rId26" Type="http://schemas.openxmlformats.org/officeDocument/2006/relationships/image" Target="media/image29.jpeg"/><Relationship Id="rId25" Type="http://schemas.openxmlformats.org/officeDocument/2006/relationships/image" Target="media/image28.png"/><Relationship Id="rId24" Type="http://schemas.openxmlformats.org/officeDocument/2006/relationships/image" Target="media/image27.png"/><Relationship Id="rId23" Type="http://schemas.openxmlformats.org/officeDocument/2006/relationships/image" Target="media/image26.png"/><Relationship Id="rId22" Type="http://schemas.openxmlformats.org/officeDocument/2006/relationships/image" Target="media/image25.png"/><Relationship Id="rId21" Type="http://schemas.openxmlformats.org/officeDocument/2006/relationships/image" Target="media/image24.jpeg"/><Relationship Id="rId20" Type="http://schemas.openxmlformats.org/officeDocument/2006/relationships/image" Target="media/image23.jpeg"/><Relationship Id="rId2" Type="http://schemas.openxmlformats.org/officeDocument/2006/relationships/image" Target="media/image5.png"/><Relationship Id="rId19" Type="http://schemas.openxmlformats.org/officeDocument/2006/relationships/image" Target="media/image22.jpeg"/><Relationship Id="rId18" Type="http://schemas.openxmlformats.org/officeDocument/2006/relationships/image" Target="media/image21.jpeg"/><Relationship Id="rId17" Type="http://schemas.openxmlformats.org/officeDocument/2006/relationships/image" Target="media/image20.png"/><Relationship Id="rId16" Type="http://schemas.openxmlformats.org/officeDocument/2006/relationships/image" Target="media/image19.jpeg"/><Relationship Id="rId15" Type="http://schemas.openxmlformats.org/officeDocument/2006/relationships/image" Target="media/image18.png"/><Relationship Id="rId14" Type="http://schemas.openxmlformats.org/officeDocument/2006/relationships/image" Target="media/image17.jpeg"/><Relationship Id="rId13" Type="http://schemas.openxmlformats.org/officeDocument/2006/relationships/image" Target="media/image16.jpeg"/><Relationship Id="rId12" Type="http://schemas.openxmlformats.org/officeDocument/2006/relationships/image" Target="media/image15.jpeg"/><Relationship Id="rId11" Type="http://schemas.openxmlformats.org/officeDocument/2006/relationships/image" Target="media/image14.jpeg"/><Relationship Id="rId10" Type="http://schemas.openxmlformats.org/officeDocument/2006/relationships/image" Target="media/image13.jpeg"/><Relationship Id="rId1" Type="http://schemas.openxmlformats.org/officeDocument/2006/relationships/image" Target="media/image4.png"/></Relationships>
</file>

<file path=xl/_rels/workbook.xml.rels><?xml version="1.0" encoding="UTF-8" standalone="yes"?>
<Relationships xmlns="http://schemas.openxmlformats.org/package/2006/relationships"><Relationship Id="rId5" Type="http://www.wps.cn/officeDocument/2020/cellImage" Target="cellimages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wmf"/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190500</xdr:colOff>
      <xdr:row>15</xdr:row>
      <xdr:rowOff>0</xdr:rowOff>
    </xdr:from>
    <xdr:to>
      <xdr:col>3</xdr:col>
      <xdr:colOff>971550</xdr:colOff>
      <xdr:row>15</xdr:row>
      <xdr:rowOff>0</xdr:rowOff>
    </xdr:to>
    <xdr:pic>
      <xdr:nvPicPr>
        <xdr:cNvPr id="1036" name="图片 8"/>
        <xdr:cNvPicPr>
          <a:picLocks noChangeAspect="1"/>
        </xdr:cNvPicPr>
      </xdr:nvPicPr>
      <xdr:blipFill>
        <a:blip r:embed="rId1"/>
        <a:srcRect/>
        <a:stretch>
          <a:fillRect/>
        </a:stretch>
      </xdr:blipFill>
      <xdr:spPr>
        <a:xfrm>
          <a:off x="1638300" y="10591165"/>
          <a:ext cx="7810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</xdr:colOff>
          <xdr:row>9</xdr:row>
          <xdr:rowOff>19050</xdr:rowOff>
        </xdr:from>
        <xdr:to>
          <xdr:col>3</xdr:col>
          <xdr:colOff>1490345</xdr:colOff>
          <xdr:row>9</xdr:row>
          <xdr:rowOff>1226185</xdr:rowOff>
        </xdr:to>
        <xdr:sp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1714500" y="6781165"/>
              <a:ext cx="1223645" cy="120713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476250</xdr:colOff>
          <xdr:row>15</xdr:row>
          <xdr:rowOff>133350</xdr:rowOff>
        </xdr:from>
        <xdr:to>
          <xdr:col>3</xdr:col>
          <xdr:colOff>1183005</xdr:colOff>
          <xdr:row>15</xdr:row>
          <xdr:rowOff>1008380</xdr:rowOff>
        </xdr:to>
        <xdr:sp>
          <xdr:nvSpPr>
            <xdr:cNvPr id="1046" name="Object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>
            <a:xfrm>
              <a:off x="1924050" y="10724515"/>
              <a:ext cx="706755" cy="66675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image" Target="../media/image3.wmf"/><Relationship Id="rId5" Type="http://schemas.openxmlformats.org/officeDocument/2006/relationships/oleObject" Target="../embeddings/oleObject2.bin"/><Relationship Id="rId4" Type="http://schemas.openxmlformats.org/officeDocument/2006/relationships/image" Target="../media/image2.w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tabSelected="1" workbookViewId="0">
      <pane ySplit="2" topLeftCell="A3" activePane="bottomLeft" state="frozen"/>
      <selection/>
      <selection pane="bottomLeft" activeCell="A1" sqref="A1:H1"/>
    </sheetView>
  </sheetViews>
  <sheetFormatPr defaultColWidth="9" defaultRowHeight="22.5" outlineLevelCol="7"/>
  <cols>
    <col min="1" max="1" width="6" style="3" customWidth="1"/>
    <col min="2" max="2" width="5.625" customWidth="1"/>
    <col min="3" max="3" width="7.375" style="4" customWidth="1"/>
    <col min="4" max="4" width="21.625" customWidth="1"/>
    <col min="5" max="5" width="65" style="5" customWidth="1"/>
    <col min="6" max="6" width="24" style="6" customWidth="1"/>
    <col min="8" max="8" width="9" style="2"/>
  </cols>
  <sheetData>
    <row r="1" ht="38" customHeight="1" spans="1:8">
      <c r="A1" s="7" t="s">
        <v>0</v>
      </c>
      <c r="B1" s="8"/>
      <c r="C1" s="8"/>
      <c r="D1" s="8"/>
      <c r="E1" s="8"/>
      <c r="F1" s="8"/>
      <c r="G1" s="8"/>
      <c r="H1" s="8"/>
    </row>
    <row r="2" s="1" customFormat="1" ht="21.95" customHeight="1" spans="1:8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1" t="s">
        <v>6</v>
      </c>
      <c r="G2" s="10" t="s">
        <v>7</v>
      </c>
      <c r="H2" s="12" t="s">
        <v>8</v>
      </c>
    </row>
    <row r="3" s="2" customFormat="1" ht="40.5" spans="1:8">
      <c r="A3" s="13" t="s">
        <v>9</v>
      </c>
      <c r="B3" s="14">
        <v>1</v>
      </c>
      <c r="C3" s="14" t="s">
        <v>10</v>
      </c>
      <c r="D3" s="14" t="str">
        <f>_xlfn.DISPIMG("ID_0A034333C0E64D5D8F30F988FA6D709E",1)</f>
        <v>=DISPIMG("ID_0A034333C0E64D5D8F30F988FA6D709E",1)</v>
      </c>
      <c r="E3" s="15" t="s">
        <v>11</v>
      </c>
      <c r="F3" s="16" t="s">
        <v>12</v>
      </c>
      <c r="G3" s="14">
        <v>2</v>
      </c>
      <c r="H3" s="17">
        <v>17800</v>
      </c>
    </row>
    <row r="4" s="2" customFormat="1" ht="40.5" spans="1:8">
      <c r="A4" s="13"/>
      <c r="B4" s="14">
        <v>2</v>
      </c>
      <c r="C4" s="14" t="s">
        <v>13</v>
      </c>
      <c r="D4" s="14" t="str">
        <f>_xlfn.DISPIMG("ID_1DE32E042E5A48EF937E6C71CF9396DF",1)</f>
        <v>=DISPIMG("ID_1DE32E042E5A48EF937E6C71CF9396DF",1)</v>
      </c>
      <c r="E4" s="15" t="s">
        <v>14</v>
      </c>
      <c r="F4" s="16" t="s">
        <v>15</v>
      </c>
      <c r="G4" s="14">
        <v>4</v>
      </c>
      <c r="H4" s="17">
        <v>510</v>
      </c>
    </row>
    <row r="5" s="2" customFormat="1" ht="40.5" spans="1:8">
      <c r="A5" s="13"/>
      <c r="B5" s="14">
        <v>3</v>
      </c>
      <c r="C5" s="14" t="s">
        <v>16</v>
      </c>
      <c r="D5" s="14" t="str">
        <f>_xlfn.DISPIMG("ID_AF9C5BA576864B7A86D1746B383C87A1",1)</f>
        <v>=DISPIMG("ID_AF9C5BA576864B7A86D1746B383C87A1",1)</v>
      </c>
      <c r="E5" s="18" t="s">
        <v>17</v>
      </c>
      <c r="F5" s="19" t="s">
        <v>18</v>
      </c>
      <c r="G5" s="14">
        <v>8</v>
      </c>
      <c r="H5" s="17">
        <v>99</v>
      </c>
    </row>
    <row r="6" s="2" customFormat="1" ht="108" spans="1:8">
      <c r="A6" s="13"/>
      <c r="B6" s="14">
        <v>4</v>
      </c>
      <c r="C6" s="20" t="s">
        <v>19</v>
      </c>
      <c r="D6" s="14" t="str">
        <f>_xlfn.DISPIMG("ID_2A437309B12046CCBED3F4DD7BED226A",1)</f>
        <v>=DISPIMG("ID_2A437309B12046CCBED3F4DD7BED226A",1)</v>
      </c>
      <c r="E6" s="15" t="s">
        <v>20</v>
      </c>
      <c r="F6" s="16" t="s">
        <v>21</v>
      </c>
      <c r="G6" s="14">
        <v>2</v>
      </c>
      <c r="H6" s="17">
        <v>18500</v>
      </c>
    </row>
    <row r="7" s="2" customFormat="1" ht="162" spans="1:8">
      <c r="A7" s="13"/>
      <c r="B7" s="14">
        <v>5</v>
      </c>
      <c r="C7" s="14" t="s">
        <v>22</v>
      </c>
      <c r="D7" s="14" t="str">
        <f>_xlfn.DISPIMG("ID_BCEEE4D38BA14039B07A25B2297EC90D",1)</f>
        <v>=DISPIMG("ID_BCEEE4D38BA14039B07A25B2297EC90D",1)</v>
      </c>
      <c r="E7" s="15" t="s">
        <v>23</v>
      </c>
      <c r="F7" s="16" t="s">
        <v>24</v>
      </c>
      <c r="G7" s="14">
        <v>1</v>
      </c>
      <c r="H7" s="17">
        <v>22000</v>
      </c>
    </row>
    <row r="8" s="2" customFormat="1" ht="40.5" spans="1:8">
      <c r="A8" s="13"/>
      <c r="B8" s="14">
        <v>6</v>
      </c>
      <c r="C8" s="14" t="s">
        <v>25</v>
      </c>
      <c r="D8" s="14" t="str">
        <f>_xlfn.DISPIMG("ID_6C8A2A64C09F4C7588C24BA3B4CB4731",1)</f>
        <v>=DISPIMG("ID_6C8A2A64C09F4C7588C24BA3B4CB4731",1)</v>
      </c>
      <c r="E8" s="15" t="s">
        <v>26</v>
      </c>
      <c r="F8" s="16" t="s">
        <v>27</v>
      </c>
      <c r="G8" s="14">
        <v>8</v>
      </c>
      <c r="H8" s="17">
        <v>220</v>
      </c>
    </row>
    <row r="9" s="2" customFormat="1" ht="40.5" spans="1:8">
      <c r="A9" s="13"/>
      <c r="B9" s="14">
        <v>7</v>
      </c>
      <c r="C9" s="14" t="s">
        <v>28</v>
      </c>
      <c r="D9" s="14" t="str">
        <f>_xlfn.DISPIMG("ID_35824B88A2794CCAB8B6605A46EE4999",1)</f>
        <v>=DISPIMG("ID_35824B88A2794CCAB8B6605A46EE4999",1)</v>
      </c>
      <c r="E9" s="15" t="s">
        <v>29</v>
      </c>
      <c r="F9" s="16" t="s">
        <v>30</v>
      </c>
      <c r="G9" s="14">
        <v>15</v>
      </c>
      <c r="H9" s="17">
        <v>610</v>
      </c>
    </row>
    <row r="10" s="2" customFormat="1" ht="99" customHeight="1" spans="1:8">
      <c r="A10" s="13"/>
      <c r="B10" s="14">
        <v>8</v>
      </c>
      <c r="C10" s="14" t="s">
        <v>31</v>
      </c>
      <c r="D10" s="14"/>
      <c r="E10" s="15" t="s">
        <v>32</v>
      </c>
      <c r="F10" s="16" t="s">
        <v>33</v>
      </c>
      <c r="G10" s="14">
        <v>2</v>
      </c>
      <c r="H10" s="17">
        <v>4600</v>
      </c>
    </row>
    <row r="11" s="2" customFormat="1" ht="40.5" spans="1:8">
      <c r="A11" s="13"/>
      <c r="B11" s="14">
        <v>9</v>
      </c>
      <c r="C11" s="20" t="s">
        <v>34</v>
      </c>
      <c r="D11" s="20" t="str">
        <f>_xlfn.DISPIMG("ID_B4169118CE284AE3BB418C8DDC5C91EF",1)</f>
        <v>=DISPIMG("ID_B4169118CE284AE3BB418C8DDC5C91EF",1)</v>
      </c>
      <c r="E11" s="15" t="s">
        <v>35</v>
      </c>
      <c r="F11" s="16" t="s">
        <v>36</v>
      </c>
      <c r="G11" s="14">
        <v>6</v>
      </c>
      <c r="H11" s="17">
        <v>160</v>
      </c>
    </row>
    <row r="12" s="2" customFormat="1" ht="40.5" spans="1:8">
      <c r="A12" s="13"/>
      <c r="B12" s="14">
        <v>10</v>
      </c>
      <c r="C12" s="14" t="s">
        <v>37</v>
      </c>
      <c r="D12" s="14" t="str">
        <f>_xlfn.DISPIMG("ID_00B99E56755A45C29699515C2BA1659A",1)</f>
        <v>=DISPIMG("ID_00B99E56755A45C29699515C2BA1659A",1)</v>
      </c>
      <c r="E12" s="21" t="s">
        <v>38</v>
      </c>
      <c r="F12" s="16" t="s">
        <v>39</v>
      </c>
      <c r="G12" s="14">
        <v>2</v>
      </c>
      <c r="H12" s="17">
        <v>5500</v>
      </c>
    </row>
    <row r="13" s="2" customFormat="1" ht="40.5" spans="1:8">
      <c r="A13" s="13"/>
      <c r="B13" s="14">
        <v>11</v>
      </c>
      <c r="C13" s="14" t="s">
        <v>40</v>
      </c>
      <c r="D13" s="14" t="str">
        <f>_xlfn.DISPIMG("ID_DF641693EAD34AA68DDB5B0177FD3D5B",1)</f>
        <v>=DISPIMG("ID_DF641693EAD34AA68DDB5B0177FD3D5B",1)</v>
      </c>
      <c r="E13" s="15" t="s">
        <v>41</v>
      </c>
      <c r="F13" s="16" t="s">
        <v>42</v>
      </c>
      <c r="G13" s="14">
        <v>4</v>
      </c>
      <c r="H13" s="17">
        <v>930</v>
      </c>
    </row>
    <row r="14" s="2" customFormat="1" ht="40.5" spans="1:8">
      <c r="A14" s="13"/>
      <c r="B14" s="14">
        <v>12</v>
      </c>
      <c r="C14" s="14" t="s">
        <v>43</v>
      </c>
      <c r="D14" s="14" t="str">
        <f>_xlfn.DISPIMG("ID_758F48B9144D49E98286845BA0F768B6",1)</f>
        <v>=DISPIMG("ID_758F48B9144D49E98286845BA0F768B6",1)</v>
      </c>
      <c r="E14" s="15" t="s">
        <v>44</v>
      </c>
      <c r="F14" s="16" t="s">
        <v>45</v>
      </c>
      <c r="G14" s="14">
        <v>2</v>
      </c>
      <c r="H14" s="17">
        <v>1650</v>
      </c>
    </row>
    <row r="15" s="2" customFormat="1" ht="40.5" spans="1:8">
      <c r="A15" s="13"/>
      <c r="B15" s="14">
        <v>13</v>
      </c>
      <c r="C15" s="14" t="s">
        <v>46</v>
      </c>
      <c r="D15" s="14" t="str">
        <f>_xlfn.DISPIMG("ID_E67A7147E2F04A2B864B7DE2F4E99AA3",1)</f>
        <v>=DISPIMG("ID_E67A7147E2F04A2B864B7DE2F4E99AA3",1)</v>
      </c>
      <c r="E15" s="15" t="s">
        <v>47</v>
      </c>
      <c r="F15" s="16" t="s">
        <v>48</v>
      </c>
      <c r="G15" s="14">
        <v>5</v>
      </c>
      <c r="H15" s="17">
        <v>265</v>
      </c>
    </row>
    <row r="16" s="2" customFormat="1" ht="63" customHeight="1" spans="1:8">
      <c r="A16" s="13"/>
      <c r="B16" s="14">
        <v>14</v>
      </c>
      <c r="C16" s="14" t="s">
        <v>49</v>
      </c>
      <c r="D16" s="14"/>
      <c r="E16" s="15" t="s">
        <v>50</v>
      </c>
      <c r="F16" s="16" t="s">
        <v>51</v>
      </c>
      <c r="G16" s="14">
        <v>20</v>
      </c>
      <c r="H16" s="17">
        <v>120</v>
      </c>
    </row>
    <row r="17" s="2" customFormat="1" ht="40.5" spans="1:8">
      <c r="A17" s="13"/>
      <c r="B17" s="14">
        <v>15</v>
      </c>
      <c r="C17" s="14"/>
      <c r="D17" s="14" t="str">
        <f>_xlfn.DISPIMG("ID_02904C012D5848C4ACF0D561F9AD4EDC",1)</f>
        <v>=DISPIMG("ID_02904C012D5848C4ACF0D561F9AD4EDC",1)</v>
      </c>
      <c r="E17" s="15" t="s">
        <v>52</v>
      </c>
      <c r="F17" s="16" t="s">
        <v>53</v>
      </c>
      <c r="G17" s="14">
        <v>10</v>
      </c>
      <c r="H17" s="17">
        <v>72</v>
      </c>
    </row>
    <row r="18" s="2" customFormat="1" ht="54" spans="1:8">
      <c r="A18" s="13"/>
      <c r="B18" s="14">
        <v>16</v>
      </c>
      <c r="C18" s="14" t="s">
        <v>54</v>
      </c>
      <c r="D18" s="14" t="str">
        <f>_xlfn.DISPIMG("ID_26A4D0882FD9493AB2E1CC228FF18EB0",1)</f>
        <v>=DISPIMG("ID_26A4D0882FD9493AB2E1CC228FF18EB0",1)</v>
      </c>
      <c r="E18" s="15" t="s">
        <v>55</v>
      </c>
      <c r="F18" s="16" t="s">
        <v>56</v>
      </c>
      <c r="G18" s="14">
        <v>20</v>
      </c>
      <c r="H18" s="17">
        <v>75</v>
      </c>
    </row>
    <row r="19" s="2" customFormat="1" ht="40.5" spans="1:8">
      <c r="A19" s="22" t="s">
        <v>57</v>
      </c>
      <c r="B19" s="14">
        <v>17</v>
      </c>
      <c r="C19" s="14" t="s">
        <v>58</v>
      </c>
      <c r="D19" s="14" t="str">
        <f>_xlfn.DISPIMG("ID_327146B5733D48F79E6C8149E93A55F4",1)</f>
        <v>=DISPIMG("ID_327146B5733D48F79E6C8149E93A55F4",1)</v>
      </c>
      <c r="E19" s="15" t="s">
        <v>59</v>
      </c>
      <c r="F19" s="16" t="s">
        <v>60</v>
      </c>
      <c r="G19" s="14">
        <v>15</v>
      </c>
      <c r="H19" s="17">
        <v>450</v>
      </c>
    </row>
    <row r="20" s="2" customFormat="1" ht="81" spans="1:8">
      <c r="A20" s="23" t="s">
        <v>9</v>
      </c>
      <c r="B20" s="14">
        <v>18</v>
      </c>
      <c r="C20" s="14" t="s">
        <v>61</v>
      </c>
      <c r="D20" s="14" t="str">
        <f>_xlfn.DISPIMG("ID_E94A3EF5CC8F44B99597629684E85674",1)</f>
        <v>=DISPIMG("ID_E94A3EF5CC8F44B99597629684E85674",1)</v>
      </c>
      <c r="E20" s="15" t="s">
        <v>62</v>
      </c>
      <c r="F20" s="16" t="s">
        <v>60</v>
      </c>
      <c r="G20" s="14">
        <v>20</v>
      </c>
      <c r="H20" s="17">
        <v>260</v>
      </c>
    </row>
    <row r="21" ht="40.5" spans="1:8">
      <c r="A21" s="23"/>
      <c r="B21" s="14">
        <v>19</v>
      </c>
      <c r="C21" s="14" t="s">
        <v>63</v>
      </c>
      <c r="D21" s="14" t="str">
        <f>_xlfn.DISPIMG("ID_EC4A7EC3E0B2417895FEEAFE8C43C7C2",1)</f>
        <v>=DISPIMG("ID_EC4A7EC3E0B2417895FEEAFE8C43C7C2",1)</v>
      </c>
      <c r="E21" s="15" t="s">
        <v>64</v>
      </c>
      <c r="F21" s="16" t="s">
        <v>65</v>
      </c>
      <c r="G21" s="14">
        <v>30</v>
      </c>
      <c r="H21" s="17">
        <v>173</v>
      </c>
    </row>
    <row r="22" ht="54" spans="1:8">
      <c r="A22" s="23"/>
      <c r="B22" s="14">
        <v>20</v>
      </c>
      <c r="C22" s="14" t="s">
        <v>66</v>
      </c>
      <c r="D22" s="14" t="str">
        <f>_xlfn.DISPIMG("ID_DE73921110834439A2A650FBDAF0F76C",1)</f>
        <v>=DISPIMG("ID_DE73921110834439A2A650FBDAF0F76C",1)</v>
      </c>
      <c r="E22" s="15" t="s">
        <v>67</v>
      </c>
      <c r="F22" s="16" t="s">
        <v>68</v>
      </c>
      <c r="G22" s="14">
        <v>2</v>
      </c>
      <c r="H22" s="17">
        <v>300</v>
      </c>
    </row>
    <row r="23" ht="40.5" spans="1:8">
      <c r="A23" s="23"/>
      <c r="B23" s="14">
        <v>21</v>
      </c>
      <c r="C23" s="14" t="s">
        <v>69</v>
      </c>
      <c r="D23" s="14" t="str">
        <f>_xlfn.DISPIMG("ID_1F45CB3CCF814D2A839B78E97AEC5B1F",1)</f>
        <v>=DISPIMG("ID_1F45CB3CCF814D2A839B78E97AEC5B1F",1)</v>
      </c>
      <c r="E23" s="15" t="s">
        <v>70</v>
      </c>
      <c r="F23" s="16" t="s">
        <v>71</v>
      </c>
      <c r="G23" s="14">
        <v>1</v>
      </c>
      <c r="H23" s="17">
        <v>643</v>
      </c>
    </row>
    <row r="24" ht="40.5" spans="1:8">
      <c r="A24" s="23"/>
      <c r="B24" s="14">
        <v>22</v>
      </c>
      <c r="C24" s="14" t="s">
        <v>72</v>
      </c>
      <c r="D24" s="14" t="str">
        <f>_xlfn.DISPIMG("ID_491E62C168E94BF7A62A6AF24D4D886F",1)</f>
        <v>=DISPIMG("ID_491E62C168E94BF7A62A6AF24D4D886F",1)</v>
      </c>
      <c r="E24" s="15" t="s">
        <v>73</v>
      </c>
      <c r="F24" s="16" t="s">
        <v>74</v>
      </c>
      <c r="G24" s="14">
        <v>4</v>
      </c>
      <c r="H24" s="17">
        <v>179</v>
      </c>
    </row>
    <row r="25" ht="40.5" spans="1:8">
      <c r="A25" s="23"/>
      <c r="B25" s="14">
        <v>23</v>
      </c>
      <c r="C25" s="14" t="s">
        <v>75</v>
      </c>
      <c r="D25" s="14" t="str">
        <f>_xlfn.DISPIMG("ID_6AAB5070B7E8418D977075992A05D4C5",1)</f>
        <v>=DISPIMG("ID_6AAB5070B7E8418D977075992A05D4C5",1)</v>
      </c>
      <c r="E25" s="15" t="s">
        <v>76</v>
      </c>
      <c r="F25" s="16" t="s">
        <v>77</v>
      </c>
      <c r="G25" s="14">
        <v>1</v>
      </c>
      <c r="H25" s="17">
        <v>550</v>
      </c>
    </row>
    <row r="26" ht="40.5" spans="1:8">
      <c r="A26" s="23"/>
      <c r="B26" s="14">
        <v>24</v>
      </c>
      <c r="C26" s="14" t="s">
        <v>78</v>
      </c>
      <c r="D26" s="14" t="str">
        <f>_xlfn.DISPIMG("ID_C614863F36AB4BFBA155C53A84AB34CF",1)</f>
        <v>=DISPIMG("ID_C614863F36AB4BFBA155C53A84AB34CF",1)</v>
      </c>
      <c r="E26" s="15" t="s">
        <v>79</v>
      </c>
      <c r="F26" s="16" t="s">
        <v>79</v>
      </c>
      <c r="G26" s="14">
        <v>6</v>
      </c>
      <c r="H26" s="17">
        <v>82</v>
      </c>
    </row>
    <row r="27" ht="40.5" spans="1:8">
      <c r="A27" s="23"/>
      <c r="B27" s="14">
        <v>25</v>
      </c>
      <c r="C27" s="24" t="s">
        <v>80</v>
      </c>
      <c r="D27" s="24" t="str">
        <f>_xlfn.DISPIMG("ID_D33BADFA5F71419BA307BE267068F331",1)</f>
        <v>=DISPIMG("ID_D33BADFA5F71419BA307BE267068F331",1)</v>
      </c>
      <c r="E27" s="25" t="s">
        <v>81</v>
      </c>
      <c r="F27" s="16" t="s">
        <v>82</v>
      </c>
      <c r="G27" s="14">
        <v>10</v>
      </c>
      <c r="H27" s="17">
        <v>125</v>
      </c>
    </row>
    <row r="28" ht="40.5" spans="1:8">
      <c r="A28" s="23"/>
      <c r="B28" s="14">
        <v>26</v>
      </c>
      <c r="C28" s="24" t="s">
        <v>83</v>
      </c>
      <c r="D28" s="24" t="str">
        <f>_xlfn.DISPIMG("ID_FED94D07836F41A9B2DF01508F805B05",1)</f>
        <v>=DISPIMG("ID_FED94D07836F41A9B2DF01508F805B05",1)</v>
      </c>
      <c r="E28" s="25" t="s">
        <v>84</v>
      </c>
      <c r="F28" s="16" t="s">
        <v>85</v>
      </c>
      <c r="G28" s="14">
        <v>2</v>
      </c>
      <c r="H28" s="17">
        <v>185</v>
      </c>
    </row>
    <row r="29" ht="73" customHeight="1" spans="1:8">
      <c r="A29" s="23"/>
      <c r="B29" s="14">
        <v>27</v>
      </c>
      <c r="C29" s="24" t="s">
        <v>86</v>
      </c>
      <c r="D29" s="24" t="str">
        <f>_xlfn.DISPIMG("ID_89E0BB70E3534236A87D0B8414D1F09E",1)</f>
        <v>=DISPIMG("ID_89E0BB70E3534236A87D0B8414D1F09E",1)</v>
      </c>
      <c r="E29" s="25" t="s">
        <v>87</v>
      </c>
      <c r="F29" s="16" t="s">
        <v>88</v>
      </c>
      <c r="G29" s="14">
        <v>2</v>
      </c>
      <c r="H29" s="17">
        <v>110</v>
      </c>
    </row>
    <row r="30" ht="40.5" spans="1:8">
      <c r="A30" s="23"/>
      <c r="B30" s="14">
        <v>28</v>
      </c>
      <c r="C30" s="24" t="s">
        <v>89</v>
      </c>
      <c r="D30" s="24" t="str">
        <f>_xlfn.DISPIMG("ID_7011053539D043A7AC8CA700192CDEDB",1)</f>
        <v>=DISPIMG("ID_7011053539D043A7AC8CA700192CDEDB",1)</v>
      </c>
      <c r="E30" s="25" t="s">
        <v>90</v>
      </c>
      <c r="F30" s="16" t="s">
        <v>91</v>
      </c>
      <c r="G30" s="14">
        <v>4</v>
      </c>
      <c r="H30" s="17">
        <v>28</v>
      </c>
    </row>
    <row r="31" ht="40.5" spans="1:8">
      <c r="A31" s="23"/>
      <c r="B31" s="14">
        <v>29</v>
      </c>
      <c r="C31" s="24" t="s">
        <v>92</v>
      </c>
      <c r="D31" s="24" t="str">
        <f>_xlfn.DISPIMG("ID_6C1B8CD9666E470BB907932F410E3F46",1)</f>
        <v>=DISPIMG("ID_6C1B8CD9666E470BB907932F410E3F46",1)</v>
      </c>
      <c r="E31" s="25" t="s">
        <v>93</v>
      </c>
      <c r="F31" s="16" t="s">
        <v>94</v>
      </c>
      <c r="G31" s="14">
        <v>4</v>
      </c>
      <c r="H31" s="17">
        <v>65</v>
      </c>
    </row>
    <row r="32" ht="40.5" spans="1:8">
      <c r="A32" s="23"/>
      <c r="B32" s="14">
        <v>30</v>
      </c>
      <c r="C32" s="24" t="s">
        <v>95</v>
      </c>
      <c r="D32" s="24" t="str">
        <f>_xlfn.DISPIMG("ID_033C1CA145BC4B5EB52A1B22E4EF0F53",1)</f>
        <v>=DISPIMG("ID_033C1CA145BC4B5EB52A1B22E4EF0F53",1)</v>
      </c>
      <c r="E32" s="25" t="s">
        <v>93</v>
      </c>
      <c r="F32" s="16" t="s">
        <v>60</v>
      </c>
      <c r="G32" s="14">
        <v>20</v>
      </c>
      <c r="H32" s="17">
        <v>30</v>
      </c>
    </row>
    <row r="33" ht="40.5" spans="1:8">
      <c r="A33" s="23"/>
      <c r="B33" s="14">
        <v>31</v>
      </c>
      <c r="C33" s="14" t="s">
        <v>96</v>
      </c>
      <c r="D33" s="14" t="str">
        <f>_xlfn.DISPIMG("ID_8546F660C10E4463AE47A6A4C3645DD4",1)</f>
        <v>=DISPIMG("ID_8546F660C10E4463AE47A6A4C3645DD4",1)</v>
      </c>
      <c r="E33" s="15" t="s">
        <v>97</v>
      </c>
      <c r="F33" s="16" t="s">
        <v>98</v>
      </c>
      <c r="G33" s="14">
        <v>2</v>
      </c>
      <c r="H33" s="17">
        <v>480</v>
      </c>
    </row>
    <row r="34" ht="77" spans="1:8">
      <c r="A34" s="23"/>
      <c r="B34" s="14">
        <v>32</v>
      </c>
      <c r="C34" s="14" t="s">
        <v>99</v>
      </c>
      <c r="D34" s="14" t="str">
        <f>_xlfn.DISPIMG("ID_5034D6221E7C428598B8086A7DAD1B83",1)</f>
        <v>=DISPIMG("ID_5034D6221E7C428598B8086A7DAD1B83",1)</v>
      </c>
      <c r="E34" s="15" t="s">
        <v>100</v>
      </c>
      <c r="F34" s="16" t="s">
        <v>101</v>
      </c>
      <c r="G34" s="14">
        <v>2</v>
      </c>
      <c r="H34" s="17">
        <v>680</v>
      </c>
    </row>
    <row r="35" ht="75.1" spans="1:8">
      <c r="A35" s="23"/>
      <c r="B35" s="14">
        <v>33</v>
      </c>
      <c r="C35" s="14" t="s">
        <v>102</v>
      </c>
      <c r="D35" s="14" t="str">
        <f>_xlfn.DISPIMG("ID_5CB6681B53F74CECA6E5916281077BB4",1)</f>
        <v>=DISPIMG("ID_5CB6681B53F74CECA6E5916281077BB4",1)</v>
      </c>
      <c r="E35" s="15" t="s">
        <v>103</v>
      </c>
      <c r="F35" s="16" t="s">
        <v>93</v>
      </c>
      <c r="G35" s="14">
        <v>2</v>
      </c>
      <c r="H35" s="17">
        <v>320</v>
      </c>
    </row>
    <row r="36" ht="85.4" spans="1:8">
      <c r="A36" s="23"/>
      <c r="B36" s="14">
        <v>34</v>
      </c>
      <c r="C36" s="14" t="s">
        <v>104</v>
      </c>
      <c r="D36" s="14" t="str">
        <f>_xlfn.DISPIMG("ID_13AD8B97D8A84F7AAD9D7B95129CBFDC",1)</f>
        <v>=DISPIMG("ID_13AD8B97D8A84F7AAD9D7B95129CBFDC",1)</v>
      </c>
      <c r="E36" s="15" t="s">
        <v>105</v>
      </c>
      <c r="F36" s="16" t="s">
        <v>106</v>
      </c>
      <c r="G36" s="14">
        <v>2</v>
      </c>
      <c r="H36" s="17">
        <v>960</v>
      </c>
    </row>
    <row r="37" ht="324" spans="1:8">
      <c r="A37" s="26" t="s">
        <v>107</v>
      </c>
      <c r="B37" s="14">
        <v>35</v>
      </c>
      <c r="C37" s="14" t="s">
        <v>108</v>
      </c>
      <c r="D37" s="14" t="str">
        <f>_xlfn.DISPIMG("ID_535A57025E8842CEA3D4345917BC1862",1)</f>
        <v>=DISPIMG("ID_535A57025E8842CEA3D4345917BC1862",1)</v>
      </c>
      <c r="E37" s="15" t="s">
        <v>109</v>
      </c>
      <c r="F37" s="27" t="s">
        <v>60</v>
      </c>
      <c r="G37" s="14">
        <v>1</v>
      </c>
      <c r="H37" s="17">
        <v>14000</v>
      </c>
    </row>
    <row r="38" ht="135.75" spans="1:8">
      <c r="A38" s="28"/>
      <c r="B38" s="29">
        <v>36</v>
      </c>
      <c r="C38" s="29" t="s">
        <v>110</v>
      </c>
      <c r="D38" s="29" t="str">
        <f>_xlfn.DISPIMG("ID_DB93E14C06F349789926B75503376AD7",1)</f>
        <v>=DISPIMG("ID_DB93E14C06F349789926B75503376AD7",1)</v>
      </c>
      <c r="E38" s="30" t="s">
        <v>111</v>
      </c>
      <c r="F38" s="31" t="s">
        <v>60</v>
      </c>
      <c r="G38" s="29">
        <v>1</v>
      </c>
      <c r="H38" s="32">
        <v>5200</v>
      </c>
    </row>
  </sheetData>
  <mergeCells count="5">
    <mergeCell ref="A1:H1"/>
    <mergeCell ref="A3:A18"/>
    <mergeCell ref="A20:A36"/>
    <mergeCell ref="A37:A38"/>
    <mergeCell ref="C16:C17"/>
  </mergeCells>
  <pageMargins left="0.751388888888889" right="0.751388888888889" top="0.747916666666667" bottom="0.354166666666667" header="0.5" footer="0.5"/>
  <pageSetup paperSize="9" scale="90" orientation="landscape"/>
  <headerFooter/>
  <drawing r:id="rId1"/>
  <legacyDrawing r:id="rId2"/>
  <oleObjects>
    <mc:AlternateContent xmlns:mc="http://schemas.openxmlformats.org/markup-compatibility/2006">
      <mc:Choice Requires="x14">
        <oleObject shapeId="1025" progId="Photoshop.Image.19" r:id="rId3">
          <objectPr defaultSize="0" r:id="rId4">
            <anchor moveWithCells="1">
              <from>
                <xdr:col>3</xdr:col>
                <xdr:colOff>266700</xdr:colOff>
                <xdr:row>9</xdr:row>
                <xdr:rowOff>19050</xdr:rowOff>
              </from>
              <to>
                <xdr:col>3</xdr:col>
                <xdr:colOff>1490345</xdr:colOff>
                <xdr:row>9</xdr:row>
                <xdr:rowOff>1226185</xdr:rowOff>
              </to>
            </anchor>
          </objectPr>
        </oleObject>
      </mc:Choice>
      <mc:Fallback>
        <oleObject shapeId="1025" progId="Photoshop.Image.19" r:id="rId3"/>
      </mc:Fallback>
    </mc:AlternateContent>
    <mc:AlternateContent xmlns:mc="http://schemas.openxmlformats.org/markup-compatibility/2006">
      <mc:Choice Requires="x14">
        <oleObject shapeId="1046" progId=" " r:id="rId5">
          <objectPr defaultSize="0" r:id="rId6">
            <anchor moveWithCells="1" sizeWithCells="1">
              <from>
                <xdr:col>3</xdr:col>
                <xdr:colOff>476250</xdr:colOff>
                <xdr:row>15</xdr:row>
                <xdr:rowOff>133350</xdr:rowOff>
              </from>
              <to>
                <xdr:col>3</xdr:col>
                <xdr:colOff>1183005</xdr:colOff>
                <xdr:row>15</xdr:row>
                <xdr:rowOff>1008380</xdr:rowOff>
              </to>
            </anchor>
          </objectPr>
        </oleObject>
      </mc:Choice>
      <mc:Fallback>
        <oleObject shapeId="1046" progId=" " r:id="rId5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</cp:lastModifiedBy>
  <dcterms:created xsi:type="dcterms:W3CDTF">2023-07-26T03:45:00Z</dcterms:created>
  <dcterms:modified xsi:type="dcterms:W3CDTF">2023-12-05T03:27:52Z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DD11B421DE2F4EF293224B613F880972_13</vt:lpwstr>
  </property>
  <property fmtid="{D5CDD505-2E9C-101B-9397-08002B2CF9AE}" pid="3" name="KSOProductBuildVer">
    <vt:lpwstr>2052-12.1.0.15990</vt:lpwstr>
  </property>
</Properties>
</file>